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<sst xmlns="http://schemas.openxmlformats.org/spreadsheetml/2006/main" count="25" uniqueCount="17">
  <si>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měření bylo provedeno na odporové zátěži 6,8 Ohm</t>
  </si>
  <si>
    <t>frekvence  (Hz)</t>
  </si>
  <si>
    <t>L výstupní napětí (Vrms)</t>
  </si>
  <si>
    <t>L zisk proti fref 1kHz (dB)</t>
  </si>
  <si>
    <t>L výkon (W)</t>
  </si>
  <si>
    <t>P výstupní napětí (Vrms)</t>
  </si>
  <si>
    <t>P zisk proti fref 1kHz (dB)</t>
  </si>
  <si>
    <t>P výkon (W)</t>
  </si>
  <si>
    <t>Výpočet činitele tlumení D (damping faktoru, norma Hi-Fi uvádí jako minimum 3)</t>
  </si>
  <si>
    <t>L kanál</t>
  </si>
  <si>
    <t>výpočet výstupního odporu zesilovače (Ohm)</t>
  </si>
  <si>
    <t>Rz (Ohm)</t>
  </si>
  <si>
    <t>U výst naprázdno (V)</t>
  </si>
  <si>
    <t>U výst při zatížení (V)</t>
  </si>
  <si>
    <t>výpočet  damping faktoru</t>
  </si>
  <si>
    <t>R výstupní zesilovače</t>
  </si>
  <si>
    <t>P kanál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</si>
</sst>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tabSelected="1" zoomScale="115" zoomScaleNormal="115" workbookViewId="0" topLeftCell="A1">
      <selection activeCell="F28" sqref="F28"/>
    </sheetView>
  </sheetViews>
  <sheetFormatPr defaultColWidth="9.140625" defaultRowHeight="12.75"/>
  <cols>
    <col min="1" max="1" width="11.57421875" style="0" customWidth="1"/>
    <col min="2" max="2" width="18.57421875" style="0" customWidth="1"/>
    <col min="3" max="3" width="25.8515625" style="0" customWidth="1"/>
    <col min="4" max="5" width="26.28125" style="0" customWidth="1"/>
    <col min="6" max="6" width="25.8515625" style="0" customWidth="1"/>
    <col min="7" max="15" width="11.57421875" style="0" customWidth="1"/>
    <col min="16" max="16" width="18.7109375" style="0" customWidth="1"/>
    <col min="17" max="17" width="24.00390625" style="0" customWidth="1"/>
    <col min="18" max="18" width="24.57421875" style="0" customWidth="1"/>
    <col min="19" max="16384" width="11.57421875" style="0" customWidth="1"/>
  </cols>
  <sheetData>
    <row r="2" ht="12.75">
      <c r="B2" s="1" t="s">
        <v>0</v>
      </c>
    </row>
    <row r="3" spans="2:8" ht="12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ht="12.75">
      <c r="B4" s="3">
        <v>10</v>
      </c>
      <c r="C4" s="3">
        <v>7.72</v>
      </c>
      <c r="D4" s="4">
        <f aca="true" t="shared" si="0" ref="D4:D35">20*LOG(C4/$C$22)</f>
        <v>-1.802126099062233</v>
      </c>
      <c r="E4" s="4">
        <f aca="true" t="shared" si="1" ref="E4:E35">C4*C4/6.8</f>
        <v>8.764470588235294</v>
      </c>
      <c r="F4" s="3">
        <v>7.77</v>
      </c>
      <c r="G4" s="4">
        <f aca="true" t="shared" si="2" ref="G4:G35">20*LOG(F4/$F$22)</f>
        <v>-1.7643185916712016</v>
      </c>
      <c r="H4" s="4">
        <f aca="true" t="shared" si="3" ref="H4:H35">F4*F4/6.8</f>
        <v>8.878367647058823</v>
      </c>
    </row>
    <row r="5" spans="2:8" ht="12.75">
      <c r="B5" s="3">
        <v>20</v>
      </c>
      <c r="C5" s="3">
        <v>8.98</v>
      </c>
      <c r="D5" s="4">
        <f t="shared" si="0"/>
        <v>-0.4889453724308673</v>
      </c>
      <c r="E5" s="4">
        <f t="shared" si="1"/>
        <v>11.858882352941178</v>
      </c>
      <c r="F5" s="3">
        <v>9.02</v>
      </c>
      <c r="G5" s="4">
        <f t="shared" si="2"/>
        <v>-0.46860821685065257</v>
      </c>
      <c r="H5" s="4">
        <f t="shared" si="3"/>
        <v>11.964764705882352</v>
      </c>
    </row>
    <row r="6" spans="2:8" ht="12.75">
      <c r="B6" s="3">
        <v>30</v>
      </c>
      <c r="C6" s="3">
        <v>9.25</v>
      </c>
      <c r="D6" s="4">
        <f t="shared" si="0"/>
        <v>-0.23163745099630292</v>
      </c>
      <c r="E6" s="4">
        <f t="shared" si="1"/>
        <v>12.582720588235295</v>
      </c>
      <c r="F6" s="3">
        <v>9.28</v>
      </c>
      <c r="G6" s="4">
        <f t="shared" si="2"/>
        <v>-0.2217794433122458</v>
      </c>
      <c r="H6" s="4">
        <f t="shared" si="3"/>
        <v>12.664470588235293</v>
      </c>
    </row>
    <row r="7" spans="2:8" ht="12.75">
      <c r="B7" s="3">
        <v>40</v>
      </c>
      <c r="C7" s="3">
        <v>9.36</v>
      </c>
      <c r="D7" s="4">
        <f t="shared" si="0"/>
        <v>-0.12895513101485173</v>
      </c>
      <c r="E7" s="4">
        <f t="shared" si="1"/>
        <v>12.883764705882351</v>
      </c>
      <c r="F7" s="3">
        <v>9.38</v>
      </c>
      <c r="G7" s="4">
        <f t="shared" si="2"/>
        <v>-0.12868220010819625</v>
      </c>
      <c r="H7" s="4">
        <f t="shared" si="3"/>
        <v>12.938882352941178</v>
      </c>
    </row>
    <row r="8" spans="2:8" ht="12.75">
      <c r="B8" s="3">
        <v>50</v>
      </c>
      <c r="C8" s="3">
        <v>9.42</v>
      </c>
      <c r="D8" s="4">
        <f t="shared" si="0"/>
        <v>-0.07345404991940836</v>
      </c>
      <c r="E8" s="4">
        <f t="shared" si="1"/>
        <v>13.049470588235295</v>
      </c>
      <c r="F8" s="3">
        <v>9.43</v>
      </c>
      <c r="G8" s="4">
        <f t="shared" si="2"/>
        <v>-0.08250511294291914</v>
      </c>
      <c r="H8" s="4">
        <f t="shared" si="3"/>
        <v>13.077191176470588</v>
      </c>
    </row>
    <row r="9" spans="2:8" ht="12.75">
      <c r="B9" s="3">
        <v>60</v>
      </c>
      <c r="C9" s="3">
        <v>9.45</v>
      </c>
      <c r="D9" s="4">
        <f t="shared" si="0"/>
        <v>-0.04583593559169749</v>
      </c>
      <c r="E9" s="4">
        <f t="shared" si="1"/>
        <v>13.132720588235292</v>
      </c>
      <c r="F9" s="3">
        <v>9.46</v>
      </c>
      <c r="G9" s="4">
        <f t="shared" si="2"/>
        <v>-0.05491623965363048</v>
      </c>
      <c r="H9" s="4">
        <f t="shared" si="3"/>
        <v>13.16052941176471</v>
      </c>
    </row>
    <row r="10" spans="2:8" ht="12.75">
      <c r="B10" s="3">
        <v>70</v>
      </c>
      <c r="C10" s="3">
        <v>9.48</v>
      </c>
      <c r="D10" s="4">
        <f t="shared" si="0"/>
        <v>-0.018305359015630074</v>
      </c>
      <c r="E10" s="4">
        <f t="shared" si="1"/>
        <v>13.216235294117649</v>
      </c>
      <c r="F10" s="3">
        <v>9.48</v>
      </c>
      <c r="G10" s="4">
        <f t="shared" si="2"/>
        <v>-0.03657222092816068</v>
      </c>
      <c r="H10" s="4">
        <f t="shared" si="3"/>
        <v>13.216235294117649</v>
      </c>
    </row>
    <row r="11" spans="2:8" ht="12.75">
      <c r="B11" s="3">
        <v>80</v>
      </c>
      <c r="C11" s="3">
        <v>9.49</v>
      </c>
      <c r="D11" s="4">
        <f t="shared" si="0"/>
        <v>-0.00914785723110137</v>
      </c>
      <c r="E11" s="4">
        <f t="shared" si="1"/>
        <v>13.244132352941177</v>
      </c>
      <c r="F11" s="3">
        <v>9.5</v>
      </c>
      <c r="G11" s="4">
        <f t="shared" si="2"/>
        <v>-0.018266861912531504</v>
      </c>
      <c r="H11" s="4">
        <f t="shared" si="3"/>
        <v>13.272058823529411</v>
      </c>
    </row>
    <row r="12" spans="2:8" ht="12.75">
      <c r="B12" s="3">
        <v>90</v>
      </c>
      <c r="C12" s="3">
        <v>9.49</v>
      </c>
      <c r="D12" s="4">
        <f t="shared" si="0"/>
        <v>-0.00914785723110137</v>
      </c>
      <c r="E12" s="4">
        <f t="shared" si="1"/>
        <v>13.244132352941177</v>
      </c>
      <c r="F12" s="3">
        <v>9.51</v>
      </c>
      <c r="G12" s="4">
        <f t="shared" si="2"/>
        <v>-0.009128628941208227</v>
      </c>
      <c r="H12" s="4">
        <f t="shared" si="3"/>
        <v>13.300014705882353</v>
      </c>
    </row>
    <row r="13" spans="2:8" ht="12.75">
      <c r="B13" s="3">
        <v>100</v>
      </c>
      <c r="C13" s="3">
        <v>9.5</v>
      </c>
      <c r="D13" s="4">
        <f t="shared" si="0"/>
        <v>0</v>
      </c>
      <c r="E13" s="4">
        <f t="shared" si="1"/>
        <v>13.272058823529411</v>
      </c>
      <c r="F13" s="3">
        <v>9.5</v>
      </c>
      <c r="G13" s="4">
        <f t="shared" si="2"/>
        <v>-0.018266861912531504</v>
      </c>
      <c r="H13" s="4">
        <f t="shared" si="3"/>
        <v>13.272058823529411</v>
      </c>
    </row>
    <row r="14" spans="2:8" ht="12.75">
      <c r="B14" s="3">
        <v>200</v>
      </c>
      <c r="C14" s="3">
        <v>9.52</v>
      </c>
      <c r="D14" s="4">
        <f t="shared" si="0"/>
        <v>0.018266861912530474</v>
      </c>
      <c r="E14" s="4">
        <f t="shared" si="1"/>
        <v>13.328</v>
      </c>
      <c r="F14" s="3">
        <v>9.53</v>
      </c>
      <c r="G14" s="4">
        <f t="shared" si="2"/>
        <v>0.00911904507704124</v>
      </c>
      <c r="H14" s="4">
        <f t="shared" si="3"/>
        <v>13.356014705882352</v>
      </c>
    </row>
    <row r="15" spans="2:8" ht="12.75">
      <c r="B15" s="3">
        <v>300</v>
      </c>
      <c r="C15" s="3">
        <v>9.52</v>
      </c>
      <c r="D15" s="4">
        <f t="shared" si="0"/>
        <v>0.018266861912530474</v>
      </c>
      <c r="E15" s="4">
        <f t="shared" si="1"/>
        <v>13.328</v>
      </c>
      <c r="F15" s="3">
        <v>9.53</v>
      </c>
      <c r="G15" s="4">
        <f t="shared" si="2"/>
        <v>0.00911904507704124</v>
      </c>
      <c r="H15" s="4">
        <f t="shared" si="3"/>
        <v>13.356014705882352</v>
      </c>
    </row>
    <row r="16" spans="2:8" ht="12.75">
      <c r="B16" s="3">
        <v>400</v>
      </c>
      <c r="C16" s="3">
        <v>9.52</v>
      </c>
      <c r="D16" s="4">
        <f t="shared" si="0"/>
        <v>0.018266861912530474</v>
      </c>
      <c r="E16" s="4">
        <f t="shared" si="1"/>
        <v>13.328</v>
      </c>
      <c r="F16" s="3">
        <v>9.53</v>
      </c>
      <c r="G16" s="4">
        <f t="shared" si="2"/>
        <v>0.00911904507704124</v>
      </c>
      <c r="H16" s="4">
        <f t="shared" si="3"/>
        <v>13.356014705882352</v>
      </c>
    </row>
    <row r="17" spans="2:8" ht="12.75">
      <c r="B17" s="3">
        <v>500</v>
      </c>
      <c r="C17" s="3">
        <v>9.52</v>
      </c>
      <c r="D17" s="4">
        <f t="shared" si="0"/>
        <v>0.018266861912530474</v>
      </c>
      <c r="E17" s="4">
        <f t="shared" si="1"/>
        <v>13.328</v>
      </c>
      <c r="F17" s="3">
        <v>9.54</v>
      </c>
      <c r="G17" s="4">
        <f t="shared" si="2"/>
        <v>0.018228526392415345</v>
      </c>
      <c r="H17" s="4">
        <f t="shared" si="3"/>
        <v>13.38405882352941</v>
      </c>
    </row>
    <row r="18" spans="2:8" ht="12.75">
      <c r="B18" s="3">
        <v>600</v>
      </c>
      <c r="C18" s="3">
        <v>9.51</v>
      </c>
      <c r="D18" s="4">
        <f t="shared" si="0"/>
        <v>0.009138232971323724</v>
      </c>
      <c r="E18" s="4">
        <f t="shared" si="1"/>
        <v>13.300014705882353</v>
      </c>
      <c r="F18" s="3">
        <v>9.53</v>
      </c>
      <c r="G18" s="4">
        <f t="shared" si="2"/>
        <v>0.00911904507704124</v>
      </c>
      <c r="H18" s="4">
        <f t="shared" si="3"/>
        <v>13.356014705882352</v>
      </c>
    </row>
    <row r="19" spans="2:8" ht="12.75">
      <c r="B19" s="3">
        <v>700</v>
      </c>
      <c r="C19" s="3">
        <v>9.51</v>
      </c>
      <c r="D19" s="4">
        <f t="shared" si="0"/>
        <v>0.009138232971323724</v>
      </c>
      <c r="E19" s="4">
        <f t="shared" si="1"/>
        <v>13.300014705882353</v>
      </c>
      <c r="F19" s="3">
        <v>9.53</v>
      </c>
      <c r="G19" s="4">
        <f t="shared" si="2"/>
        <v>0.00911904507704124</v>
      </c>
      <c r="H19" s="4">
        <f t="shared" si="3"/>
        <v>13.356014705882352</v>
      </c>
    </row>
    <row r="20" spans="2:8" ht="12.75">
      <c r="B20" s="3">
        <v>800</v>
      </c>
      <c r="C20" s="3">
        <v>9.51</v>
      </c>
      <c r="D20" s="4">
        <f t="shared" si="0"/>
        <v>0.009138232971323724</v>
      </c>
      <c r="E20" s="4">
        <f t="shared" si="1"/>
        <v>13.300014705882353</v>
      </c>
      <c r="F20" s="3">
        <v>9.53</v>
      </c>
      <c r="G20" s="4">
        <f t="shared" si="2"/>
        <v>0.00911904507704124</v>
      </c>
      <c r="H20" s="4">
        <f t="shared" si="3"/>
        <v>13.356014705882352</v>
      </c>
    </row>
    <row r="21" spans="2:8" ht="12.75">
      <c r="B21" s="3">
        <v>900</v>
      </c>
      <c r="C21" s="3">
        <v>9.51</v>
      </c>
      <c r="D21" s="4">
        <f t="shared" si="0"/>
        <v>0.009138232971323724</v>
      </c>
      <c r="E21" s="4">
        <f t="shared" si="1"/>
        <v>13.300014705882353</v>
      </c>
      <c r="F21" s="3">
        <v>9.52</v>
      </c>
      <c r="G21" s="4">
        <f t="shared" si="2"/>
        <v>0</v>
      </c>
      <c r="H21" s="4">
        <f t="shared" si="3"/>
        <v>13.328</v>
      </c>
    </row>
    <row r="22" spans="2:11" ht="12.75">
      <c r="B22" s="5">
        <v>1000</v>
      </c>
      <c r="C22" s="5">
        <v>9.5</v>
      </c>
      <c r="D22" s="6">
        <f t="shared" si="0"/>
        <v>0</v>
      </c>
      <c r="E22" s="6">
        <f t="shared" si="1"/>
        <v>13.272058823529411</v>
      </c>
      <c r="F22" s="5">
        <v>9.52</v>
      </c>
      <c r="G22" s="6">
        <f t="shared" si="2"/>
        <v>0</v>
      </c>
      <c r="H22" s="6">
        <f t="shared" si="3"/>
        <v>13.328</v>
      </c>
      <c r="I22">
        <v>9.88</v>
      </c>
      <c r="J22" s="7">
        <f>I22-K22</f>
        <v>9.4848</v>
      </c>
      <c r="K22" s="7">
        <f>I22/(6.8/0.272)</f>
        <v>0.3952000000000001</v>
      </c>
    </row>
    <row r="23" spans="2:11" ht="12.75">
      <c r="B23" s="3">
        <v>2000</v>
      </c>
      <c r="C23" s="3">
        <v>9.46</v>
      </c>
      <c r="D23" s="4">
        <f t="shared" si="0"/>
        <v>-0.03664937774109884</v>
      </c>
      <c r="E23" s="4">
        <f t="shared" si="1"/>
        <v>13.16052941176471</v>
      </c>
      <c r="F23" s="3">
        <v>9.47</v>
      </c>
      <c r="G23" s="4">
        <f t="shared" si="2"/>
        <v>-0.04573938762401739</v>
      </c>
      <c r="H23" s="4">
        <f t="shared" si="3"/>
        <v>13.188367647058826</v>
      </c>
      <c r="I23">
        <v>9.88</v>
      </c>
      <c r="J23" s="7">
        <f>I23-K23</f>
        <v>9.208160000000001</v>
      </c>
      <c r="K23" s="7">
        <f>I23/(4/0.272)</f>
        <v>0.6718400000000001</v>
      </c>
    </row>
    <row r="24" spans="2:8" ht="12.75">
      <c r="B24" s="3">
        <v>3000</v>
      </c>
      <c r="C24" s="3">
        <v>9.42</v>
      </c>
      <c r="D24" s="4">
        <f t="shared" si="0"/>
        <v>-0.07345404991940836</v>
      </c>
      <c r="E24" s="4">
        <f t="shared" si="1"/>
        <v>13.049470588235295</v>
      </c>
      <c r="F24" s="3">
        <v>9.42</v>
      </c>
      <c r="G24" s="4">
        <f t="shared" si="2"/>
        <v>-0.09172091183193919</v>
      </c>
      <c r="H24" s="4">
        <f t="shared" si="3"/>
        <v>13.049470588235295</v>
      </c>
    </row>
    <row r="25" spans="2:8" ht="12.75">
      <c r="B25" s="3">
        <v>4000</v>
      </c>
      <c r="C25" s="3">
        <v>9.39</v>
      </c>
      <c r="D25" s="4">
        <f t="shared" si="0"/>
        <v>-0.10116026045473661</v>
      </c>
      <c r="E25" s="4">
        <f t="shared" si="1"/>
        <v>12.96648529411765</v>
      </c>
      <c r="F25" s="3">
        <v>9.37</v>
      </c>
      <c r="G25" s="4">
        <f t="shared" si="2"/>
        <v>-0.13794714993392213</v>
      </c>
      <c r="H25" s="4">
        <f t="shared" si="3"/>
        <v>12.911308823529408</v>
      </c>
    </row>
    <row r="26" spans="2:8" ht="12.75">
      <c r="B26" s="3">
        <v>5000</v>
      </c>
      <c r="C26" s="3">
        <v>9.36</v>
      </c>
      <c r="D26" s="4">
        <f t="shared" si="0"/>
        <v>-0.12895513101485173</v>
      </c>
      <c r="E26" s="4">
        <f t="shared" si="1"/>
        <v>12.883764705882351</v>
      </c>
      <c r="F26" s="3">
        <v>9.33</v>
      </c>
      <c r="G26" s="4">
        <f t="shared" si="2"/>
        <v>-0.17510609275948744</v>
      </c>
      <c r="H26" s="4">
        <f t="shared" si="3"/>
        <v>12.801308823529412</v>
      </c>
    </row>
    <row r="27" spans="2:8" ht="12.75">
      <c r="B27" s="3">
        <v>6000</v>
      </c>
      <c r="C27" s="3">
        <v>9.34</v>
      </c>
      <c r="D27" s="4">
        <f t="shared" si="0"/>
        <v>-0.14753458117508803</v>
      </c>
      <c r="E27" s="4">
        <f t="shared" si="1"/>
        <v>12.828764705882351</v>
      </c>
      <c r="F27" s="3">
        <v>9.29</v>
      </c>
      <c r="G27" s="4">
        <f t="shared" si="2"/>
        <v>-0.21242468781665186</v>
      </c>
      <c r="H27" s="4">
        <f t="shared" si="3"/>
        <v>12.691779411764704</v>
      </c>
    </row>
    <row r="28" spans="2:8" ht="12.75">
      <c r="B28" s="3">
        <v>7000</v>
      </c>
      <c r="C28" s="3">
        <v>9.32</v>
      </c>
      <c r="D28" s="4">
        <f t="shared" si="0"/>
        <v>-0.16615385869732782</v>
      </c>
      <c r="E28" s="4">
        <f t="shared" si="1"/>
        <v>12.773882352941177</v>
      </c>
      <c r="F28" s="3">
        <v>9.26</v>
      </c>
      <c r="G28" s="4">
        <f t="shared" si="2"/>
        <v>-0.24051923405080042</v>
      </c>
      <c r="H28" s="4">
        <f t="shared" si="3"/>
        <v>12.609941176470587</v>
      </c>
    </row>
    <row r="29" spans="2:8" ht="12.75">
      <c r="B29" s="3">
        <v>8000</v>
      </c>
      <c r="C29" s="3">
        <v>9.31</v>
      </c>
      <c r="D29" s="4">
        <f t="shared" si="0"/>
        <v>-0.17547848615010203</v>
      </c>
      <c r="E29" s="4">
        <f t="shared" si="1"/>
        <v>12.746485294117647</v>
      </c>
      <c r="F29" s="3">
        <v>9.23</v>
      </c>
      <c r="G29" s="4">
        <f t="shared" si="2"/>
        <v>-0.2687049471712448</v>
      </c>
      <c r="H29" s="4">
        <f t="shared" si="3"/>
        <v>12.528367647058825</v>
      </c>
    </row>
    <row r="30" spans="2:8" ht="12.75">
      <c r="B30" s="3">
        <v>9000</v>
      </c>
      <c r="C30" s="3">
        <v>9.29</v>
      </c>
      <c r="D30" s="4">
        <f t="shared" si="0"/>
        <v>-0.19415782590412106</v>
      </c>
      <c r="E30" s="4">
        <f t="shared" si="1"/>
        <v>12.691779411764704</v>
      </c>
      <c r="F30" s="3">
        <v>9.21</v>
      </c>
      <c r="G30" s="4">
        <f t="shared" si="2"/>
        <v>-0.2875463637525074</v>
      </c>
      <c r="H30" s="4">
        <f t="shared" si="3"/>
        <v>12.47413235294118</v>
      </c>
    </row>
    <row r="31" spans="2:8" ht="12.75">
      <c r="B31" s="3">
        <v>10000</v>
      </c>
      <c r="C31" s="3">
        <v>9.29</v>
      </c>
      <c r="D31" s="4">
        <f t="shared" si="0"/>
        <v>-0.19415782590412106</v>
      </c>
      <c r="E31" s="4">
        <f t="shared" si="1"/>
        <v>12.691779411764704</v>
      </c>
      <c r="F31" s="3">
        <v>9.19</v>
      </c>
      <c r="G31" s="4">
        <f t="shared" si="2"/>
        <v>-0.3064287399672615</v>
      </c>
      <c r="H31" s="4">
        <f t="shared" si="3"/>
        <v>12.420014705882352</v>
      </c>
    </row>
    <row r="32" spans="2:8" ht="12.75">
      <c r="B32" s="3">
        <v>11000</v>
      </c>
      <c r="C32" s="3">
        <v>9.28</v>
      </c>
      <c r="D32" s="4">
        <f t="shared" si="0"/>
        <v>-0.2035125813997145</v>
      </c>
      <c r="E32" s="4">
        <f t="shared" si="1"/>
        <v>12.664470588235293</v>
      </c>
      <c r="F32" s="3">
        <v>9.17</v>
      </c>
      <c r="G32" s="4">
        <f t="shared" si="2"/>
        <v>-0.3253522542890649</v>
      </c>
      <c r="H32" s="4">
        <f t="shared" si="3"/>
        <v>12.366014705882353</v>
      </c>
    </row>
    <row r="33" spans="2:8" ht="12.75">
      <c r="B33" s="3">
        <v>12000</v>
      </c>
      <c r="C33" s="3">
        <v>9.29</v>
      </c>
      <c r="D33" s="4">
        <f t="shared" si="0"/>
        <v>-0.19415782590412106</v>
      </c>
      <c r="E33" s="4">
        <f t="shared" si="1"/>
        <v>12.691779411764704</v>
      </c>
      <c r="F33" s="3">
        <v>9.14</v>
      </c>
      <c r="G33" s="4">
        <f t="shared" si="2"/>
        <v>-0.35381505301285726</v>
      </c>
      <c r="H33" s="4">
        <f t="shared" si="3"/>
        <v>12.285235294117648</v>
      </c>
    </row>
    <row r="34" spans="2:8" ht="12.75">
      <c r="B34" s="3">
        <v>13000</v>
      </c>
      <c r="C34" s="3">
        <v>9.28</v>
      </c>
      <c r="D34" s="4">
        <f t="shared" si="0"/>
        <v>-0.2035125813997145</v>
      </c>
      <c r="E34" s="4">
        <f t="shared" si="1"/>
        <v>12.664470588235293</v>
      </c>
      <c r="F34" s="3">
        <v>9.13</v>
      </c>
      <c r="G34" s="4">
        <f t="shared" si="2"/>
        <v>-0.3633234170035067</v>
      </c>
      <c r="H34" s="4">
        <f t="shared" si="3"/>
        <v>12.258367647058826</v>
      </c>
    </row>
    <row r="35" spans="2:8" ht="12.75">
      <c r="B35" s="3">
        <v>14000</v>
      </c>
      <c r="C35" s="3">
        <v>9.29</v>
      </c>
      <c r="D35" s="4">
        <f t="shared" si="0"/>
        <v>-0.19415782590412106</v>
      </c>
      <c r="E35" s="4">
        <f t="shared" si="1"/>
        <v>12.691779411764704</v>
      </c>
      <c r="F35" s="3">
        <v>9.11</v>
      </c>
      <c r="G35" s="4">
        <f t="shared" si="2"/>
        <v>-0.3823714282295226</v>
      </c>
      <c r="H35" s="4">
        <f t="shared" si="3"/>
        <v>12.204720588235293</v>
      </c>
    </row>
    <row r="36" spans="2:8" ht="12.75">
      <c r="B36" s="3">
        <v>15000</v>
      </c>
      <c r="C36" s="3">
        <v>9.29</v>
      </c>
      <c r="D36" s="4">
        <f aca="true" t="shared" si="4" ref="D36:D53">20*LOG(C36/$C$22)</f>
        <v>-0.19415782590412106</v>
      </c>
      <c r="E36" s="4">
        <f aca="true" t="shared" si="5" ref="E36:E53">C36*C36/6.8</f>
        <v>12.691779411764704</v>
      </c>
      <c r="F36" s="3">
        <v>9.09</v>
      </c>
      <c r="G36" s="4">
        <f aca="true" t="shared" si="6" ref="G36:G53">20*LOG(F36/$F$22)</f>
        <v>-0.40146130325013746</v>
      </c>
      <c r="H36" s="4">
        <f aca="true" t="shared" si="7" ref="H36:H53">F36*F36/6.8</f>
        <v>12.151191176470588</v>
      </c>
    </row>
    <row r="37" spans="2:8" ht="12.75">
      <c r="B37" s="3">
        <v>16000</v>
      </c>
      <c r="C37" s="3">
        <v>9.3</v>
      </c>
      <c r="D37" s="4">
        <f t="shared" si="4"/>
        <v>-0.18481313469825258</v>
      </c>
      <c r="E37" s="4">
        <f t="shared" si="5"/>
        <v>12.719117647058825</v>
      </c>
      <c r="F37" s="3">
        <v>9.07</v>
      </c>
      <c r="G37" s="4">
        <f t="shared" si="6"/>
        <v>-0.42059322648758124</v>
      </c>
      <c r="H37" s="4">
        <f t="shared" si="7"/>
        <v>12.097779411764709</v>
      </c>
    </row>
    <row r="38" spans="2:8" ht="12.75">
      <c r="B38" s="3">
        <v>17000</v>
      </c>
      <c r="C38" s="3">
        <v>9.3</v>
      </c>
      <c r="D38" s="4">
        <f t="shared" si="4"/>
        <v>-0.18481313469825258</v>
      </c>
      <c r="E38" s="4">
        <f t="shared" si="5"/>
        <v>12.719117647058825</v>
      </c>
      <c r="F38" s="3">
        <v>9.05</v>
      </c>
      <c r="G38" s="4">
        <f t="shared" si="6"/>
        <v>-0.43976738358542</v>
      </c>
      <c r="H38" s="4">
        <f t="shared" si="7"/>
        <v>12.04448529411765</v>
      </c>
    </row>
    <row r="39" spans="2:8" ht="12.75">
      <c r="B39" s="3">
        <v>18000</v>
      </c>
      <c r="C39" s="3">
        <v>9.31</v>
      </c>
      <c r="D39" s="4">
        <f t="shared" si="4"/>
        <v>-0.17547848615010203</v>
      </c>
      <c r="E39" s="4">
        <f t="shared" si="5"/>
        <v>12.746485294117647</v>
      </c>
      <c r="F39" s="3">
        <v>9.04</v>
      </c>
      <c r="G39" s="4">
        <f t="shared" si="6"/>
        <v>-0.44937035818222115</v>
      </c>
      <c r="H39" s="4">
        <f t="shared" si="7"/>
        <v>12.017882352941173</v>
      </c>
    </row>
    <row r="40" spans="2:8" ht="12.75">
      <c r="B40" s="3">
        <v>19000</v>
      </c>
      <c r="C40" s="3">
        <v>9.31</v>
      </c>
      <c r="D40" s="4">
        <f t="shared" si="4"/>
        <v>-0.17547848615010203</v>
      </c>
      <c r="E40" s="4">
        <f t="shared" si="5"/>
        <v>12.746485294117647</v>
      </c>
      <c r="F40" s="3">
        <v>9.02</v>
      </c>
      <c r="G40" s="4">
        <f t="shared" si="6"/>
        <v>-0.46860821685065257</v>
      </c>
      <c r="H40" s="4">
        <f t="shared" si="7"/>
        <v>11.964764705882352</v>
      </c>
    </row>
    <row r="41" spans="2:8" ht="12.75">
      <c r="B41" s="3">
        <v>20000</v>
      </c>
      <c r="C41" s="3">
        <v>9.32</v>
      </c>
      <c r="D41" s="4">
        <f t="shared" si="4"/>
        <v>-0.16615385869732782</v>
      </c>
      <c r="E41" s="4">
        <f t="shared" si="5"/>
        <v>12.773882352941177</v>
      </c>
      <c r="F41" s="3">
        <v>9</v>
      </c>
      <c r="G41" s="4">
        <f t="shared" si="6"/>
        <v>-0.48788877890298865</v>
      </c>
      <c r="H41" s="4">
        <f t="shared" si="7"/>
        <v>11.911764705882353</v>
      </c>
    </row>
    <row r="42" spans="2:8" ht="12.75">
      <c r="B42" s="3">
        <v>21000</v>
      </c>
      <c r="C42" s="3">
        <v>9.32</v>
      </c>
      <c r="D42" s="4">
        <f t="shared" si="4"/>
        <v>-0.16615385869732782</v>
      </c>
      <c r="E42" s="4">
        <f t="shared" si="5"/>
        <v>12.773882352941177</v>
      </c>
      <c r="F42" s="3">
        <v>8.98</v>
      </c>
      <c r="G42" s="4">
        <f t="shared" si="6"/>
        <v>-0.5072122343433987</v>
      </c>
      <c r="H42" s="4">
        <f t="shared" si="7"/>
        <v>11.858882352941178</v>
      </c>
    </row>
    <row r="43" spans="2:8" ht="12.75">
      <c r="B43" s="3">
        <v>22000</v>
      </c>
      <c r="C43" s="3">
        <v>9.34</v>
      </c>
      <c r="D43" s="4">
        <f t="shared" si="4"/>
        <v>-0.14753458117508803</v>
      </c>
      <c r="E43" s="4">
        <f t="shared" si="5"/>
        <v>12.828764705882351</v>
      </c>
      <c r="F43" s="3">
        <v>8.97</v>
      </c>
      <c r="G43" s="4">
        <f t="shared" si="6"/>
        <v>-0.5168901068076444</v>
      </c>
      <c r="H43" s="4">
        <f t="shared" si="7"/>
        <v>11.83248529411765</v>
      </c>
    </row>
    <row r="44" spans="2:8" ht="12.75">
      <c r="B44" s="3">
        <v>23000</v>
      </c>
      <c r="C44" s="3">
        <v>9.34</v>
      </c>
      <c r="D44" s="4">
        <f t="shared" si="4"/>
        <v>-0.14753458117508803</v>
      </c>
      <c r="E44" s="4">
        <f t="shared" si="5"/>
        <v>12.828764705882351</v>
      </c>
      <c r="F44" s="3">
        <v>8.95</v>
      </c>
      <c r="G44" s="4">
        <f t="shared" si="6"/>
        <v>-0.5362782613712476</v>
      </c>
      <c r="H44" s="4">
        <f t="shared" si="7"/>
        <v>11.779779411764705</v>
      </c>
    </row>
    <row r="45" spans="2:8" ht="12.75">
      <c r="B45" s="3">
        <v>24000</v>
      </c>
      <c r="C45" s="3">
        <v>9.35</v>
      </c>
      <c r="D45" s="4">
        <f t="shared" si="4"/>
        <v>-0.13823988832660028</v>
      </c>
      <c r="E45" s="4">
        <f t="shared" si="5"/>
        <v>12.856250000000001</v>
      </c>
      <c r="F45" s="3">
        <v>8.93</v>
      </c>
      <c r="G45" s="4">
        <f t="shared" si="6"/>
        <v>-0.5557097899185584</v>
      </c>
      <c r="H45" s="4">
        <f t="shared" si="7"/>
        <v>11.727191176470589</v>
      </c>
    </row>
    <row r="46" spans="2:8" ht="12.75">
      <c r="B46" s="3">
        <v>25000</v>
      </c>
      <c r="C46" s="3">
        <v>9.36</v>
      </c>
      <c r="D46" s="4">
        <f t="shared" si="4"/>
        <v>-0.12895513101485173</v>
      </c>
      <c r="E46" s="4">
        <f t="shared" si="5"/>
        <v>12.883764705882351</v>
      </c>
      <c r="F46" s="3">
        <v>8.92</v>
      </c>
      <c r="G46" s="4">
        <f t="shared" si="6"/>
        <v>-0.5654418801670256</v>
      </c>
      <c r="H46" s="4">
        <f t="shared" si="7"/>
        <v>11.70094117647059</v>
      </c>
    </row>
    <row r="47" spans="2:8" ht="12.75">
      <c r="B47" s="3">
        <v>26000</v>
      </c>
      <c r="C47" s="3">
        <v>9.37</v>
      </c>
      <c r="D47" s="4">
        <f t="shared" si="4"/>
        <v>-0.11968028802139064</v>
      </c>
      <c r="E47" s="4">
        <f t="shared" si="5"/>
        <v>12.911308823529408</v>
      </c>
      <c r="F47" s="3">
        <v>8.9</v>
      </c>
      <c r="G47" s="4">
        <f t="shared" si="6"/>
        <v>-0.5849388347912301</v>
      </c>
      <c r="H47" s="4">
        <f t="shared" si="7"/>
        <v>11.648529411764708</v>
      </c>
    </row>
    <row r="48" spans="2:8" ht="12.75">
      <c r="B48" s="3">
        <v>27000</v>
      </c>
      <c r="C48" s="3">
        <v>9.38</v>
      </c>
      <c r="D48" s="4">
        <f t="shared" si="4"/>
        <v>-0.1104153381956653</v>
      </c>
      <c r="E48" s="4">
        <f t="shared" si="5"/>
        <v>12.938882352941178</v>
      </c>
      <c r="F48" s="3">
        <v>8.89</v>
      </c>
      <c r="G48" s="4">
        <f t="shared" si="6"/>
        <v>-0.5947037482852118</v>
      </c>
      <c r="H48" s="4">
        <f t="shared" si="7"/>
        <v>11.622367647058827</v>
      </c>
    </row>
    <row r="49" spans="2:8" ht="12.75">
      <c r="B49" s="3">
        <v>28000</v>
      </c>
      <c r="C49" s="3">
        <v>9.39</v>
      </c>
      <c r="D49" s="4">
        <f t="shared" si="4"/>
        <v>-0.10116026045473661</v>
      </c>
      <c r="E49" s="4">
        <f t="shared" si="5"/>
        <v>12.96648529411765</v>
      </c>
      <c r="F49" s="3">
        <v>8.87</v>
      </c>
      <c r="G49" s="4">
        <f t="shared" si="6"/>
        <v>-0.6142665710549599</v>
      </c>
      <c r="H49" s="4">
        <f t="shared" si="7"/>
        <v>11.570132352941176</v>
      </c>
    </row>
    <row r="50" spans="2:8" ht="12.75">
      <c r="B50" s="3">
        <v>29000</v>
      </c>
      <c r="C50" s="3">
        <v>9.4</v>
      </c>
      <c r="D50" s="4">
        <f t="shared" si="4"/>
        <v>-0.09191503378298145</v>
      </c>
      <c r="E50" s="4">
        <f t="shared" si="5"/>
        <v>12.994117647058825</v>
      </c>
      <c r="F50" s="3">
        <v>8.86</v>
      </c>
      <c r="G50" s="4">
        <f t="shared" si="6"/>
        <v>-0.6240645299484716</v>
      </c>
      <c r="H50" s="4">
        <f t="shared" si="7"/>
        <v>11.54405882352941</v>
      </c>
    </row>
    <row r="51" spans="2:8" ht="12.75">
      <c r="B51" s="3">
        <v>30000</v>
      </c>
      <c r="C51" s="3">
        <v>9.41</v>
      </c>
      <c r="D51" s="4">
        <f t="shared" si="4"/>
        <v>-0.08267963723181704</v>
      </c>
      <c r="E51" s="4">
        <f t="shared" si="5"/>
        <v>13.021779411764706</v>
      </c>
      <c r="F51" s="3">
        <v>8.84</v>
      </c>
      <c r="G51" s="4">
        <f t="shared" si="6"/>
        <v>-0.6436936674280248</v>
      </c>
      <c r="H51" s="4">
        <f t="shared" si="7"/>
        <v>11.492</v>
      </c>
    </row>
    <row r="52" spans="2:8" ht="12.75">
      <c r="B52" s="3">
        <v>40000</v>
      </c>
      <c r="C52" s="3">
        <v>9.52</v>
      </c>
      <c r="D52" s="4">
        <f t="shared" si="4"/>
        <v>0.018266861912530474</v>
      </c>
      <c r="E52" s="4">
        <f t="shared" si="5"/>
        <v>13.328</v>
      </c>
      <c r="F52" s="3">
        <v>8.72</v>
      </c>
      <c r="G52" s="4">
        <f t="shared" si="6"/>
        <v>-0.7624092690381418</v>
      </c>
      <c r="H52" s="4">
        <f t="shared" si="7"/>
        <v>11.182117647058826</v>
      </c>
    </row>
    <row r="53" spans="2:8" ht="12.75">
      <c r="B53" s="3">
        <v>50000</v>
      </c>
      <c r="C53" s="3">
        <v>9.58</v>
      </c>
      <c r="D53" s="4">
        <f t="shared" si="4"/>
        <v>0.07283807579393244</v>
      </c>
      <c r="E53" s="4">
        <f t="shared" si="5"/>
        <v>13.496529411764705</v>
      </c>
      <c r="F53" s="3">
        <v>8.57</v>
      </c>
      <c r="G53" s="4">
        <f t="shared" si="6"/>
        <v>-0.9131225292255234</v>
      </c>
      <c r="H53" s="4">
        <f t="shared" si="7"/>
        <v>10.800720588235295</v>
      </c>
    </row>
    <row r="56" spans="2:3" ht="18">
      <c r="B56" s="8" t="s">
        <v>8</v>
      </c>
      <c r="C56" s="9"/>
    </row>
    <row r="57" spans="2:4" ht="18">
      <c r="B57" s="10" t="s">
        <v>9</v>
      </c>
      <c r="C57" s="3"/>
      <c r="D57" s="3"/>
    </row>
    <row r="58" spans="2:4" ht="18">
      <c r="B58" s="3" t="s">
        <v>10</v>
      </c>
      <c r="C58" s="11">
        <f>B60*((C60-D60)/D60)</f>
        <v>0.27200000000000024</v>
      </c>
      <c r="D58" s="3"/>
    </row>
    <row r="59" spans="2:4" ht="12.75">
      <c r="B59" s="3" t="s">
        <v>11</v>
      </c>
      <c r="C59" s="3" t="s">
        <v>12</v>
      </c>
      <c r="D59" s="3" t="s">
        <v>13</v>
      </c>
    </row>
    <row r="60" spans="2:4" ht="12.75">
      <c r="B60" s="3">
        <v>6.8</v>
      </c>
      <c r="C60" s="12">
        <v>5.2</v>
      </c>
      <c r="D60" s="12">
        <v>5</v>
      </c>
    </row>
    <row r="61" spans="2:4" ht="12.75">
      <c r="B61" s="3"/>
      <c r="C61" s="3"/>
      <c r="D61" s="3"/>
    </row>
    <row r="62" spans="2:4" ht="18">
      <c r="B62" s="3" t="s">
        <v>14</v>
      </c>
      <c r="C62" s="13">
        <f>B64/C64</f>
        <v>24.99999999999998</v>
      </c>
      <c r="D62" s="3"/>
    </row>
    <row r="63" spans="2:4" ht="12.75">
      <c r="B63" s="3" t="s">
        <v>11</v>
      </c>
      <c r="C63" s="3" t="s">
        <v>15</v>
      </c>
      <c r="D63" s="3"/>
    </row>
    <row r="64" spans="2:4" ht="12.75">
      <c r="B64" s="3">
        <v>6.8</v>
      </c>
      <c r="C64" s="14">
        <f>C58</f>
        <v>0.27200000000000024</v>
      </c>
      <c r="D64" s="3"/>
    </row>
    <row r="67" spans="2:4" ht="18">
      <c r="B67" s="10" t="s">
        <v>16</v>
      </c>
      <c r="C67" s="3"/>
      <c r="D67" s="3"/>
    </row>
    <row r="68" spans="2:4" ht="18">
      <c r="B68" s="3" t="s">
        <v>10</v>
      </c>
      <c r="C68" s="11">
        <f>B70*((C70-D70)/D70)</f>
        <v>0.3128000000000006</v>
      </c>
      <c r="D68" s="3"/>
    </row>
    <row r="69" spans="2:4" ht="12.75">
      <c r="B69" s="3" t="s">
        <v>11</v>
      </c>
      <c r="C69" s="3" t="s">
        <v>12</v>
      </c>
      <c r="D69" s="3" t="s">
        <v>13</v>
      </c>
    </row>
    <row r="70" spans="2:4" ht="12.75">
      <c r="B70" s="3">
        <v>6.8</v>
      </c>
      <c r="C70" s="12">
        <v>5.23</v>
      </c>
      <c r="D70" s="12">
        <v>5</v>
      </c>
    </row>
    <row r="71" spans="2:4" ht="12.75">
      <c r="B71" s="3"/>
      <c r="C71" s="3"/>
      <c r="D71" s="3"/>
    </row>
    <row r="72" spans="2:4" ht="18">
      <c r="B72" s="3" t="s">
        <v>14</v>
      </c>
      <c r="C72" s="13">
        <f>B74/C74</f>
        <v>21.739130434782567</v>
      </c>
      <c r="D72" s="3"/>
    </row>
    <row r="73" spans="2:4" ht="12.75">
      <c r="B73" s="3" t="s">
        <v>11</v>
      </c>
      <c r="C73" s="3" t="s">
        <v>15</v>
      </c>
      <c r="D73" s="3"/>
    </row>
    <row r="74" spans="2:4" ht="12.75">
      <c r="B74" s="3">
        <v>6.8</v>
      </c>
      <c r="C74" s="14">
        <f>C68</f>
        <v>0.3128000000000006</v>
      </c>
      <c r="D74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stolarikjakub@outlook.cz</cp:lastModifiedBy>
  <dcterms:modified xsi:type="dcterms:W3CDTF">2023-05-25T21:09:31Z</dcterms:modified>
  <cp:category/>
  <cp:version/>
  <cp:contentType/>
  <cp:contentStatus/>
</cp:coreProperties>
</file>